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2390" activeTab="0"/>
  </bookViews>
  <sheets>
    <sheet name="Vs_pp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<sst xmlns="http://schemas.openxmlformats.org/spreadsheetml/2006/main" count="83" uniqueCount="48">
  <si>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km/h CAS</t>
  </si>
  <si>
    <t>m</t>
  </si>
  <si>
    <t>Koneen painopistealue</t>
  </si>
  <si>
    <t>Mitattu tilanne</t>
  </si>
  <si>
    <t>sakkausnopeus</t>
  </si>
  <si>
    <t>painopiste</t>
  </si>
  <si>
    <t>eturaja</t>
  </si>
  <si>
    <t>takaraja</t>
  </si>
  <si>
    <t>Koneen mittoja</t>
  </si>
  <si>
    <t>Etäisyys siiven etureunasta korkeusvakaajan etureunaan</t>
  </si>
  <si>
    <t>m²</t>
  </si>
  <si>
    <t>Mean chord</t>
  </si>
  <si>
    <t>deg</t>
  </si>
  <si>
    <t>Korkeusvakaaja</t>
  </si>
  <si>
    <t>pinta-ala</t>
  </si>
  <si>
    <t>trapetsisuus</t>
  </si>
  <si>
    <t>Siipi</t>
  </si>
  <si>
    <t>Kärkiväli</t>
  </si>
  <si>
    <t>Siipipinta-ala</t>
  </si>
  <si>
    <t>nuolikulma</t>
  </si>
  <si>
    <t>laskettu MC</t>
  </si>
  <si>
    <t>apex -&gt; 1/4 pos</t>
  </si>
  <si>
    <t>Siiven apex -&gt; kork vak apex</t>
  </si>
  <si>
    <t>Mittaustilanne</t>
  </si>
  <si>
    <t>siiven nostovoima</t>
  </si>
  <si>
    <t>lentomassa</t>
  </si>
  <si>
    <t>kg</t>
  </si>
  <si>
    <t>korkeus vakaajan (oletus)</t>
  </si>
  <si>
    <t>Eturajalla</t>
  </si>
  <si>
    <t>kokonaisnostovoima</t>
  </si>
  <si>
    <t>korkeusvakaaja 1/4 etäisyys</t>
  </si>
  <si>
    <t>mom</t>
  </si>
  <si>
    <t>kork vak vastavoima</t>
  </si>
  <si>
    <t>kgm</t>
  </si>
  <si>
    <t>laskennan ref massa</t>
  </si>
  <si>
    <t>Vs</t>
  </si>
  <si>
    <t>km/h</t>
  </si>
  <si>
    <t>Vs eturajalla</t>
  </si>
  <si>
    <t>Laskettu painopiste alueen eturajalla</t>
  </si>
  <si>
    <t>Takarajalla</t>
  </si>
  <si>
    <t>Vs takarajalla</t>
  </si>
  <si>
    <t>Sakkausnopeus suhteessa painopistealueeseen</t>
  </si>
  <si>
    <t>Laskettu painopiste alueen takarajalla</t>
  </si>
  <si>
    <t>Laskettavan tilanteen massa</t>
  </si>
  <si>
    <t>Ohje</t>
  </si>
  <si>
    <t>keltaiset ruudut ovat niitä mihin voit syöttää arvoja</t>
  </si>
  <si>
    <t>Ctip</t>
  </si>
  <si>
    <t>Croot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</si>
</sst>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0.0%"/>
    <numFmt numFmtId="175" formatCode="0%"/>
    <numFmt numFmtId="176" formatCode="0.00000"/>
    <numFmt numFmtId="177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2" fontId="1" fillId="2" borderId="0" xfId="0" applyNumberFormat="1" applyFont="1" applyFill="1" applyAlignment="1" applyProtection="1">
      <alignment/>
      <protection hidden="1" locked="0"/>
    </xf>
    <xf numFmtId="172" fontId="0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72" fontId="1" fillId="2" borderId="0" xfId="0" applyNumberFormat="1" applyFont="1" applyFill="1" applyAlignment="1" applyProtection="1">
      <alignment/>
      <protection hidden="1" locked="0"/>
    </xf>
    <xf numFmtId="2" fontId="1" fillId="2" borderId="0" xfId="0" applyNumberFormat="1" applyFont="1" applyFill="1" applyAlignment="1" applyProtection="1">
      <alignment/>
      <protection locked="0"/>
    </xf>
    <xf numFmtId="172" fontId="3" fillId="0" borderId="1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" fillId="0" borderId="7" xfId="0" applyFont="1" applyBorder="1" applyAlignment="1" applyProtection="1">
      <alignment horizontal="right"/>
      <protection/>
    </xf>
    <xf numFmtId="0" fontId="3" fillId="0" borderId="8" xfId="0" applyFont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 quotePrefix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5" fillId="0" borderId="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172" fontId="0" fillId="2" borderId="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1" xfId="0" applyNumberFormat="1" applyFill="1" applyBorder="1" applyAlignment="1" applyProtection="1">
      <alignment/>
      <protection locked="0"/>
    </xf>
    <xf numFmtId="2" fontId="1" fillId="2" borderId="0" xfId="0" applyNumberFormat="1" applyFont="1" applyFill="1" applyAlignment="1" applyProtection="1">
      <alignment/>
      <protection hidden="1" locked="0"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right"/>
      <protection/>
    </xf>
    <xf numFmtId="173" fontId="7" fillId="0" borderId="18" xfId="0" applyNumberFormat="1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E4" sqref="E4:E5"/>
    </sheetView>
  </sheetViews>
  <sheetFormatPr defaultColWidth="9.140625" defaultRowHeight="12.75"/>
  <cols>
    <col min="1" max="1" width="26.7109375" style="10" customWidth="1"/>
    <col min="2" max="2" width="9.140625" style="10" customWidth="1"/>
    <col min="3" max="3" width="11.57421875" style="10" customWidth="1"/>
    <col min="4" max="4" width="12.57421875" style="10" customWidth="1"/>
    <col min="5" max="5" width="10.8515625" style="10" customWidth="1"/>
    <col min="6" max="16384" width="9.140625" style="10" customWidth="1"/>
  </cols>
  <sheetData>
    <row r="1" ht="18">
      <c r="A1" s="9" t="s">
        <v>41</v>
      </c>
    </row>
    <row r="2" ht="5.25" customHeight="1"/>
    <row r="3" spans="1:3" ht="5.25" customHeight="1">
      <c r="A3" s="13"/>
      <c r="B3" s="14"/>
      <c r="C3" s="15"/>
    </row>
    <row r="4" spans="1:5" ht="14.25">
      <c r="A4" s="28" t="s">
        <v>3</v>
      </c>
      <c r="B4" s="29"/>
      <c r="C4" s="30"/>
      <c r="E4" s="10" t="s">
        <v>44</v>
      </c>
    </row>
    <row r="5" spans="1:5" ht="12.75">
      <c r="A5" s="31"/>
      <c r="B5" s="29"/>
      <c r="C5" s="30"/>
      <c r="E5" s="10" t="s">
        <v>45</v>
      </c>
    </row>
    <row r="6" spans="1:3" ht="12.75">
      <c r="A6" s="16" t="s">
        <v>4</v>
      </c>
      <c r="B6" s="32">
        <v>65.04</v>
      </c>
      <c r="C6" s="30" t="s">
        <v>0</v>
      </c>
    </row>
    <row r="7" spans="1:3" ht="14.25" customHeight="1">
      <c r="A7" s="16" t="s">
        <v>25</v>
      </c>
      <c r="B7" s="32">
        <v>450</v>
      </c>
      <c r="C7" s="30" t="s">
        <v>26</v>
      </c>
    </row>
    <row r="8" spans="1:3" ht="12.75">
      <c r="A8" s="16" t="s">
        <v>5</v>
      </c>
      <c r="B8" s="33">
        <v>0.375</v>
      </c>
      <c r="C8" s="30" t="s">
        <v>1</v>
      </c>
    </row>
    <row r="9" spans="1:3" ht="5.25" customHeight="1">
      <c r="A9" s="17"/>
      <c r="B9" s="35"/>
      <c r="C9" s="34"/>
    </row>
    <row r="11" ht="14.25">
      <c r="A11" s="11" t="s">
        <v>2</v>
      </c>
    </row>
    <row r="12" spans="1:3" ht="12.75">
      <c r="A12" s="12" t="s">
        <v>6</v>
      </c>
      <c r="B12" s="27">
        <v>0.32</v>
      </c>
      <c r="C12" s="10" t="s">
        <v>1</v>
      </c>
    </row>
    <row r="13" spans="1:3" ht="12.75">
      <c r="A13" s="12" t="s">
        <v>7</v>
      </c>
      <c r="B13" s="27">
        <v>0.48</v>
      </c>
      <c r="C13" s="10" t="s">
        <v>1</v>
      </c>
    </row>
    <row r="14" spans="1:3" ht="12.75">
      <c r="A14" s="12" t="s">
        <v>43</v>
      </c>
      <c r="B14" s="27">
        <v>450</v>
      </c>
      <c r="C14" s="10" t="s">
        <v>26</v>
      </c>
    </row>
    <row r="15" ht="13.5" thickBot="1"/>
    <row r="16" spans="1:3" ht="18.75" customHeight="1">
      <c r="A16" s="37" t="s">
        <v>38</v>
      </c>
      <c r="B16" s="38"/>
      <c r="C16" s="39"/>
    </row>
    <row r="17" spans="1:3" ht="16.5" customHeight="1">
      <c r="A17" s="40" t="s">
        <v>35</v>
      </c>
      <c r="B17" s="47">
        <f>B69*SQRT(B14/B7)</f>
        <v>65.49470159246935</v>
      </c>
      <c r="C17" s="41" t="s">
        <v>36</v>
      </c>
    </row>
    <row r="18" spans="1:3" ht="20.25" customHeight="1">
      <c r="A18" s="42" t="s">
        <v>42</v>
      </c>
      <c r="B18" s="43"/>
      <c r="C18" s="41"/>
    </row>
    <row r="19" spans="1:3" ht="16.5" thickBot="1">
      <c r="A19" s="44" t="s">
        <v>35</v>
      </c>
      <c r="B19" s="45">
        <f>B77*SQRT(B14/B7)</f>
        <v>64.16298602322429</v>
      </c>
      <c r="C19" s="46" t="s">
        <v>36</v>
      </c>
    </row>
    <row r="24" ht="14.25">
      <c r="A24" s="11" t="s">
        <v>8</v>
      </c>
    </row>
    <row r="26" ht="12.75">
      <c r="A26" s="10" t="s">
        <v>9</v>
      </c>
    </row>
    <row r="27" spans="1:3" ht="12.75">
      <c r="A27" s="18" t="s">
        <v>22</v>
      </c>
      <c r="B27" s="7">
        <v>4.105</v>
      </c>
      <c r="C27" s="1" t="s">
        <v>1</v>
      </c>
    </row>
    <row r="29" spans="1:3" ht="12.75">
      <c r="A29" s="1" t="s">
        <v>16</v>
      </c>
      <c r="B29" s="1"/>
      <c r="C29" s="1"/>
    </row>
    <row r="30" spans="1:3" ht="12.75">
      <c r="A30" s="2" t="s">
        <v>17</v>
      </c>
      <c r="B30" s="3">
        <v>9.6</v>
      </c>
      <c r="C30" s="1" t="s">
        <v>1</v>
      </c>
    </row>
    <row r="31" spans="1:3" ht="12.75">
      <c r="A31" s="2" t="s">
        <v>18</v>
      </c>
      <c r="B31" s="3">
        <v>10.1</v>
      </c>
      <c r="C31" s="1" t="s">
        <v>10</v>
      </c>
    </row>
    <row r="32" spans="1:3" ht="12.75">
      <c r="A32" s="2" t="s">
        <v>19</v>
      </c>
      <c r="B32" s="36">
        <v>3.97</v>
      </c>
      <c r="C32" s="1" t="s">
        <v>12</v>
      </c>
    </row>
    <row r="33" spans="1:3" ht="12.75">
      <c r="A33" s="2" t="s">
        <v>15</v>
      </c>
      <c r="B33" s="3">
        <v>0.63</v>
      </c>
      <c r="C33" s="2"/>
    </row>
    <row r="34" spans="1:3" ht="12.75">
      <c r="A34" s="1"/>
      <c r="B34" s="1"/>
      <c r="C34" s="1"/>
    </row>
    <row r="35" spans="1:3" ht="12.75">
      <c r="A35" s="1" t="s">
        <v>13</v>
      </c>
      <c r="B35" s="1"/>
      <c r="C35" s="1"/>
    </row>
    <row r="36" spans="1:3" ht="12.75">
      <c r="A36" s="2" t="s">
        <v>17</v>
      </c>
      <c r="B36" s="3">
        <v>2.4</v>
      </c>
      <c r="C36" s="1" t="s">
        <v>1</v>
      </c>
    </row>
    <row r="37" spans="1:3" ht="12.75">
      <c r="A37" s="2" t="s">
        <v>14</v>
      </c>
      <c r="B37" s="3">
        <v>1.604</v>
      </c>
      <c r="C37" s="1" t="s">
        <v>10</v>
      </c>
    </row>
    <row r="38" spans="1:3" ht="12.75">
      <c r="A38" s="2" t="s">
        <v>19</v>
      </c>
      <c r="B38" s="36">
        <v>6.56</v>
      </c>
      <c r="C38" s="1" t="s">
        <v>12</v>
      </c>
    </row>
    <row r="39" spans="1:3" ht="12.75">
      <c r="A39" s="2" t="s">
        <v>15</v>
      </c>
      <c r="B39" s="6">
        <v>0.689</v>
      </c>
      <c r="C39" s="2"/>
    </row>
    <row r="42" spans="1:3" ht="12.75" hidden="1">
      <c r="A42" s="19" t="s">
        <v>30</v>
      </c>
      <c r="B42" s="8">
        <f>B27-B50+B57</f>
        <v>3.9198667020483033</v>
      </c>
      <c r="C42" s="20" t="s">
        <v>1</v>
      </c>
    </row>
    <row r="43" spans="4:5" ht="12.75" hidden="1">
      <c r="D43" s="10" t="s">
        <v>46</v>
      </c>
      <c r="E43" s="10">
        <v>0.764</v>
      </c>
    </row>
    <row r="44" spans="4:5" ht="12.75" hidden="1">
      <c r="D44" s="10" t="s">
        <v>47</v>
      </c>
      <c r="E44" s="10">
        <v>1.211</v>
      </c>
    </row>
    <row r="45" ht="12.75" hidden="1">
      <c r="E45" s="10">
        <f>E43/E44</f>
        <v>0.6308835672997523</v>
      </c>
    </row>
    <row r="46" ht="12.75" hidden="1"/>
    <row r="47" spans="1:4" ht="12.75" hidden="1">
      <c r="A47" s="1"/>
      <c r="B47" s="1"/>
      <c r="C47" s="1"/>
      <c r="D47" s="1"/>
    </row>
    <row r="48" ht="12.75" hidden="1">
      <c r="D48" s="1"/>
    </row>
    <row r="49" spans="1:4" ht="12.75" hidden="1">
      <c r="A49" s="10" t="s">
        <v>20</v>
      </c>
      <c r="B49" s="4">
        <f>B31/B30</f>
        <v>1.0520833333333333</v>
      </c>
      <c r="C49" s="1" t="s">
        <v>1</v>
      </c>
      <c r="D49" s="1"/>
    </row>
    <row r="50" spans="1:4" ht="12.75" hidden="1">
      <c r="A50" s="5" t="s">
        <v>21</v>
      </c>
      <c r="B50" s="4">
        <f>B30/2*(1+2*B33)/(3*(1+B33))*TAN(B32*PI()/180)+B49*0.25</f>
        <v>0.4169796249630794</v>
      </c>
      <c r="C50" s="1" t="s">
        <v>1</v>
      </c>
      <c r="D50" s="1"/>
    </row>
    <row r="51" spans="1:4" ht="12.75" hidden="1">
      <c r="A51" s="4"/>
      <c r="B51" s="1"/>
      <c r="C51" s="1"/>
      <c r="D51" s="1"/>
    </row>
    <row r="52" spans="1:4" ht="12.75" hidden="1">
      <c r="A52" s="1"/>
      <c r="B52" s="1"/>
      <c r="C52" s="1"/>
      <c r="D52" s="1"/>
    </row>
    <row r="53" spans="1:4" ht="12.75" hidden="1">
      <c r="A53" s="1"/>
      <c r="B53" s="1"/>
      <c r="C53" s="1"/>
      <c r="D53" s="1"/>
    </row>
    <row r="54" spans="1:5" ht="12.75" hidden="1">
      <c r="A54" s="1"/>
      <c r="B54" s="1"/>
      <c r="C54" s="1"/>
      <c r="D54" s="10" t="s">
        <v>46</v>
      </c>
      <c r="E54" s="10">
        <v>0.554</v>
      </c>
    </row>
    <row r="55" spans="4:5" ht="12.75" hidden="1">
      <c r="D55" s="10" t="s">
        <v>47</v>
      </c>
      <c r="E55" s="10">
        <v>0.804</v>
      </c>
    </row>
    <row r="56" spans="1:5" ht="12.75" hidden="1">
      <c r="A56" s="2" t="s">
        <v>11</v>
      </c>
      <c r="B56" s="4">
        <f>B37/B36</f>
        <v>0.6683333333333334</v>
      </c>
      <c r="C56" s="4"/>
      <c r="E56" s="10">
        <f>E54/E55</f>
        <v>0.6890547263681592</v>
      </c>
    </row>
    <row r="57" spans="1:4" ht="12.75" hidden="1">
      <c r="A57" s="5" t="s">
        <v>21</v>
      </c>
      <c r="B57" s="4">
        <f>B36/2*(1+2*B39)/(3*(1+B39))*TAN(B38*PI()/180)+B56*0.25</f>
        <v>0.2318463270113826</v>
      </c>
      <c r="C57" s="1" t="s">
        <v>1</v>
      </c>
      <c r="D57" s="1"/>
    </row>
    <row r="58" ht="12.75" hidden="1"/>
    <row r="59" ht="12.75" hidden="1">
      <c r="A59" s="10" t="s">
        <v>23</v>
      </c>
    </row>
    <row r="60" spans="1:3" ht="12.75" hidden="1">
      <c r="A60" s="12" t="s">
        <v>24</v>
      </c>
      <c r="B60" s="10">
        <f>B7</f>
        <v>450</v>
      </c>
      <c r="C60" s="10" t="s">
        <v>26</v>
      </c>
    </row>
    <row r="61" spans="1:3" ht="12.75" hidden="1">
      <c r="A61" s="12" t="s">
        <v>27</v>
      </c>
      <c r="B61" s="10">
        <v>0</v>
      </c>
      <c r="C61" s="10" t="s">
        <v>26</v>
      </c>
    </row>
    <row r="62" ht="12.75" hidden="1"/>
    <row r="63" ht="12.75" hidden="1">
      <c r="A63" s="10" t="s">
        <v>28</v>
      </c>
    </row>
    <row r="64" spans="1:3" ht="12.75" hidden="1">
      <c r="A64" s="12" t="s">
        <v>29</v>
      </c>
      <c r="B64" s="10">
        <f>B60</f>
        <v>450</v>
      </c>
      <c r="C64" s="10" t="s">
        <v>26</v>
      </c>
    </row>
    <row r="65" spans="1:3" ht="12.75" hidden="1">
      <c r="A65" s="12" t="s">
        <v>31</v>
      </c>
      <c r="B65" s="21">
        <f>(B8-B12)*B64</f>
        <v>24.749999999999996</v>
      </c>
      <c r="C65" s="10" t="s">
        <v>33</v>
      </c>
    </row>
    <row r="66" spans="1:3" ht="12.75" hidden="1">
      <c r="A66" s="12" t="s">
        <v>32</v>
      </c>
      <c r="B66" s="22">
        <f>B65/B42</f>
        <v>6.313990214786393</v>
      </c>
      <c r="C66" s="10" t="s">
        <v>26</v>
      </c>
    </row>
    <row r="67" spans="1:3" ht="12.75" hidden="1">
      <c r="A67" s="12" t="s">
        <v>34</v>
      </c>
      <c r="B67" s="22">
        <f>B66+B64</f>
        <v>456.3139902147864</v>
      </c>
      <c r="C67" s="10" t="s">
        <v>26</v>
      </c>
    </row>
    <row r="68" ht="12.75" hidden="1"/>
    <row r="69" spans="1:3" ht="12.75" hidden="1">
      <c r="A69" s="23" t="s">
        <v>37</v>
      </c>
      <c r="B69" s="24">
        <f>B6*SQRT(B67/B64)</f>
        <v>65.49470159246935</v>
      </c>
      <c r="C69" s="10" t="s">
        <v>36</v>
      </c>
    </row>
    <row r="70" ht="12.75" hidden="1"/>
    <row r="71" ht="12.75" hidden="1">
      <c r="A71" s="10" t="s">
        <v>39</v>
      </c>
    </row>
    <row r="72" spans="1:3" ht="12.75" hidden="1">
      <c r="A72" s="12" t="s">
        <v>29</v>
      </c>
      <c r="B72" s="10">
        <f>B60</f>
        <v>450</v>
      </c>
      <c r="C72" s="10" t="s">
        <v>26</v>
      </c>
    </row>
    <row r="73" spans="1:3" ht="12.75" hidden="1">
      <c r="A73" s="12" t="s">
        <v>31</v>
      </c>
      <c r="B73" s="21">
        <f>(B8-B13)*B72</f>
        <v>-47.24999999999999</v>
      </c>
      <c r="C73" s="10" t="s">
        <v>33</v>
      </c>
    </row>
    <row r="74" spans="1:3" ht="12.75" hidden="1">
      <c r="A74" s="12" t="s">
        <v>32</v>
      </c>
      <c r="B74" s="22">
        <f>B73/B42</f>
        <v>-12.053981319137659</v>
      </c>
      <c r="C74" s="10" t="s">
        <v>26</v>
      </c>
    </row>
    <row r="75" spans="1:3" ht="12.75" hidden="1">
      <c r="A75" s="12" t="s">
        <v>34</v>
      </c>
      <c r="B75" s="22">
        <f>B74+B72</f>
        <v>437.9460186808623</v>
      </c>
      <c r="C75" s="10" t="s">
        <v>26</v>
      </c>
    </row>
    <row r="76" spans="2:5" ht="12.75" hidden="1">
      <c r="B76" s="23"/>
      <c r="D76" s="23"/>
      <c r="E76" s="23"/>
    </row>
    <row r="77" spans="1:6" ht="12.75" hidden="1">
      <c r="A77" s="23" t="s">
        <v>40</v>
      </c>
      <c r="B77" s="24">
        <f>B6*SQRT(B75/B72)</f>
        <v>64.16298602322429</v>
      </c>
      <c r="C77" s="10" t="s">
        <v>36</v>
      </c>
      <c r="D77" s="23"/>
      <c r="E77" s="23"/>
      <c r="F77" s="23"/>
    </row>
    <row r="78" spans="2:5" ht="12.75">
      <c r="B78" s="23"/>
      <c r="C78" s="23"/>
      <c r="D78" s="23"/>
      <c r="E78" s="23"/>
    </row>
    <row r="79" spans="2:5" ht="12.75">
      <c r="B79" s="23"/>
      <c r="C79" s="23"/>
      <c r="D79" s="23"/>
      <c r="E79" s="23"/>
    </row>
    <row r="80" spans="2:5" ht="12.75">
      <c r="B80" s="23"/>
      <c r="D80" s="23"/>
      <c r="E80" s="23"/>
    </row>
    <row r="81" spans="1:4" ht="12.75">
      <c r="A81" s="25"/>
      <c r="B81" s="23"/>
      <c r="C81" s="26"/>
      <c r="D81" s="23"/>
    </row>
    <row r="82" spans="1:4" ht="12.75">
      <c r="A82" s="25"/>
      <c r="B82" s="23"/>
      <c r="D82" s="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Windcraft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Suokas</dc:creator>
  <cp:keywords/>
  <dc:description/>
  <cp:lastModifiedBy>Aki Suokas</cp:lastModifiedBy>
  <dcterms:created xsi:type="dcterms:W3CDTF">2003-10-02T06:14:08Z</dcterms:created>
  <dcterms:modified xsi:type="dcterms:W3CDTF">2006-08-17T09:04:29Z</dcterms:modified>
  <cp:category/>
  <cp:version/>
  <cp:contentType/>
  <cp:contentStatus/>
</cp:coreProperties>
</file>